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presentielijst 2014" sheetId="4" r:id="rId1"/>
  </sheets>
  <calcPr calcId="145621"/>
</workbook>
</file>

<file path=xl/calcChain.xml><?xml version="1.0" encoding="utf-8"?>
<calcChain xmlns="http://schemas.openxmlformats.org/spreadsheetml/2006/main">
  <c r="AK18" i="4" l="1"/>
  <c r="AJ18" i="4" l="1"/>
  <c r="AI18" i="4" l="1"/>
  <c r="D18" i="4" l="1"/>
  <c r="E18" i="4"/>
  <c r="F18" i="4"/>
  <c r="G18" i="4"/>
  <c r="H18" i="4"/>
  <c r="I18" i="4"/>
  <c r="J18" i="4"/>
  <c r="K18" i="4"/>
  <c r="L18" i="4"/>
  <c r="N18" i="4"/>
  <c r="O18" i="4"/>
  <c r="P18" i="4"/>
  <c r="Q18" i="4"/>
  <c r="R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C18" i="4"/>
  <c r="H12" i="4" l="1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Q19" i="4" l="1"/>
  <c r="AQ17" i="4"/>
  <c r="AQ16" i="4"/>
  <c r="AQ15" i="4"/>
  <c r="AL12" i="4"/>
  <c r="AK12" i="4" l="1"/>
  <c r="AI12" i="4" l="1"/>
  <c r="AJ12" i="4"/>
  <c r="AN5" i="4" l="1"/>
  <c r="AT5" i="4" s="1"/>
  <c r="AN4" i="4"/>
  <c r="AT4" i="4" s="1"/>
  <c r="AN6" i="4"/>
  <c r="AT6" i="4" s="1"/>
  <c r="AN9" i="4"/>
  <c r="AT9" i="4" s="1"/>
  <c r="AN7" i="4"/>
  <c r="AT7" i="4" s="1"/>
  <c r="AN8" i="4"/>
  <c r="AT8" i="4" s="1"/>
  <c r="AN10" i="4"/>
  <c r="AT10" i="4" s="1"/>
  <c r="AN3" i="4"/>
  <c r="AT3" i="4" s="1"/>
  <c r="AP10" i="4" l="1"/>
  <c r="AP7" i="4"/>
  <c r="AP8" i="4"/>
  <c r="AP6" i="4"/>
  <c r="AP4" i="4"/>
  <c r="AP9" i="4"/>
  <c r="AP5" i="4"/>
  <c r="AP3" i="4" l="1"/>
  <c r="AQ3" i="4" s="1"/>
  <c r="AS17" i="4" l="1"/>
  <c r="AQ8" i="4"/>
  <c r="AQ6" i="4"/>
  <c r="AQ5" i="4"/>
  <c r="AQ10" i="4" l="1"/>
  <c r="AQ7" i="4"/>
  <c r="AQ9" i="4"/>
  <c r="AQ4" i="4"/>
  <c r="AS3" i="4" l="1"/>
  <c r="AS5" i="4" l="1"/>
  <c r="AS7" i="4" l="1"/>
  <c r="AS4" i="4"/>
  <c r="AS6" i="4"/>
  <c r="AS9" i="4"/>
  <c r="AS8" i="4"/>
  <c r="AS19" i="4"/>
  <c r="C12" i="4" l="1"/>
  <c r="D12" i="4"/>
  <c r="E12" i="4"/>
  <c r="F12" i="4"/>
  <c r="G12" i="4"/>
  <c r="AN12" i="4" l="1"/>
  <c r="AS12" i="4" s="1"/>
  <c r="AT12" i="4" s="1"/>
  <c r="AS16" i="4"/>
  <c r="AS15" i="4"/>
</calcChain>
</file>

<file path=xl/sharedStrings.xml><?xml version="1.0" encoding="utf-8"?>
<sst xmlns="http://schemas.openxmlformats.org/spreadsheetml/2006/main" count="33" uniqueCount="30">
  <si>
    <t>Christian</t>
  </si>
  <si>
    <t>Pieter</t>
  </si>
  <si>
    <t>Nic</t>
  </si>
  <si>
    <t>Jack</t>
  </si>
  <si>
    <t>Joshua</t>
  </si>
  <si>
    <t>Jeffrey</t>
  </si>
  <si>
    <t>Febian</t>
  </si>
  <si>
    <t>Arnaud</t>
  </si>
  <si>
    <t>naam</t>
  </si>
  <si>
    <t>totaal</t>
  </si>
  <si>
    <t>totaal tijd</t>
  </si>
  <si>
    <t>totaal kilometers</t>
  </si>
  <si>
    <t>gem km per rit</t>
  </si>
  <si>
    <t xml:space="preserve">aantal tochten </t>
  </si>
  <si>
    <t>% v.d. verr tochten</t>
  </si>
  <si>
    <t>totaal aantal deelnemers</t>
  </si>
  <si>
    <t>gemiddelde</t>
  </si>
  <si>
    <t xml:space="preserve">gem snelheid </t>
  </si>
  <si>
    <t xml:space="preserve">hoogtemeters per rit </t>
  </si>
  <si>
    <t>tijdens de tocht afgedraaid</t>
  </si>
  <si>
    <t>.</t>
  </si>
  <si>
    <t>km extra ritten</t>
  </si>
  <si>
    <t>km zaterd. Tochten</t>
  </si>
  <si>
    <t>totaal km</t>
  </si>
  <si>
    <t>presentielijst groepstochten 2014</t>
  </si>
  <si>
    <t>5-7-2014 (gsestaakt regen)</t>
  </si>
  <si>
    <t>21-6-2014 Fietsweek Molveno</t>
  </si>
  <si>
    <t>28-6-2014 fietsweek Molveno</t>
  </si>
  <si>
    <t>10-5-2014 Afgelast ivm regen</t>
  </si>
  <si>
    <t>HM index (hm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</si>
</sst>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omic Sans MS"/>
      <family val="4"/>
    </font>
    <font>
      <sz val="9"/>
      <color theme="0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9"/>
      <color theme="0"/>
      <name val="Comic Sans MS"/>
      <family val="4"/>
    </font>
    <font>
      <b/>
      <sz val="11"/>
      <color theme="0"/>
      <name val="Comic Sans MS"/>
      <family val="4"/>
    </font>
    <font>
      <sz val="11"/>
      <color theme="0"/>
      <name val="Comic Sans MS"/>
      <family val="4"/>
    </font>
    <font>
      <sz val="10"/>
      <color theme="0"/>
      <name val="Comic Sans MS"/>
      <family val="4"/>
    </font>
    <font>
      <b/>
      <sz val="9"/>
      <color theme="1"/>
      <name val="Comic Sans MS"/>
      <family val="4"/>
    </font>
    <font>
      <sz val="28"/>
      <color theme="1"/>
      <name val="Comic Sans MS"/>
      <family val="4"/>
    </font>
    <font>
      <sz val="10"/>
      <name val="Comic Sans MS"/>
      <family val="4"/>
    </font>
    <font>
      <sz val="8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rgb="FF4153F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C99F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BCDFF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5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1" fillId="34" borderId="10" xfId="0" applyNumberFormat="1" applyFont="1" applyFill="1" applyBorder="1" applyAlignment="1">
      <alignment horizontal="center"/>
    </xf>
    <xf numFmtId="2" fontId="21" fillId="34" borderId="10" xfId="0" applyNumberFormat="1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0" fontId="18" fillId="33" borderId="0" xfId="0" applyFont="1" applyFill="1" applyBorder="1"/>
    <xf numFmtId="0" fontId="19" fillId="33" borderId="0" xfId="0" applyFont="1" applyFill="1" applyBorder="1" applyAlignment="1">
      <alignment horizontal="center"/>
    </xf>
    <xf numFmtId="0" fontId="19" fillId="33" borderId="17" xfId="0" applyFont="1" applyFill="1" applyBorder="1" applyAlignment="1">
      <alignment horizontal="center"/>
    </xf>
    <xf numFmtId="0" fontId="22" fillId="33" borderId="17" xfId="0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2" fontId="23" fillId="35" borderId="14" xfId="0" applyNumberFormat="1" applyFont="1" applyFill="1" applyBorder="1" applyAlignment="1">
      <alignment horizontal="center"/>
    </xf>
    <xf numFmtId="0" fontId="23" fillId="35" borderId="11" xfId="0" applyFont="1" applyFill="1" applyBorder="1" applyAlignment="1">
      <alignment horizontal="center"/>
    </xf>
    <xf numFmtId="2" fontId="23" fillId="35" borderId="11" xfId="0" applyNumberFormat="1" applyFont="1" applyFill="1" applyBorder="1" applyAlignment="1">
      <alignment horizontal="center"/>
    </xf>
    <xf numFmtId="2" fontId="23" fillId="35" borderId="10" xfId="0" applyNumberFormat="1" applyFont="1" applyFill="1" applyBorder="1" applyAlignment="1">
      <alignment horizontal="center"/>
    </xf>
    <xf numFmtId="0" fontId="20" fillId="36" borderId="12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26" fillId="36" borderId="0" xfId="0" applyFont="1" applyFill="1" applyBorder="1" applyAlignment="1">
      <alignment horizontal="center"/>
    </xf>
    <xf numFmtId="0" fontId="23" fillId="33" borderId="13" xfId="0" applyFont="1" applyFill="1" applyBorder="1" applyAlignment="1">
      <alignment horizontal="center"/>
    </xf>
    <xf numFmtId="2" fontId="23" fillId="33" borderId="18" xfId="0" applyNumberFormat="1" applyFont="1" applyFill="1" applyBorder="1" applyAlignment="1">
      <alignment horizontal="center"/>
    </xf>
    <xf numFmtId="0" fontId="27" fillId="33" borderId="0" xfId="0" applyFont="1" applyFill="1" applyBorder="1" applyAlignment="1">
      <alignment horizontal="center" vertical="center"/>
    </xf>
    <xf numFmtId="0" fontId="26" fillId="36" borderId="0" xfId="0" applyFont="1" applyFill="1" applyBorder="1" applyAlignment="1">
      <alignment horizontal="center" wrapText="1" shrinkToFit="1"/>
    </xf>
    <xf numFmtId="2" fontId="23" fillId="35" borderId="15" xfId="0" applyNumberFormat="1" applyFont="1" applyFill="1" applyBorder="1" applyAlignment="1">
      <alignment horizontal="center"/>
    </xf>
    <xf numFmtId="0" fontId="23" fillId="33" borderId="18" xfId="0" applyFont="1" applyFill="1" applyBorder="1" applyAlignment="1">
      <alignment horizontal="center"/>
    </xf>
    <xf numFmtId="0" fontId="19" fillId="0" borderId="19" xfId="0" applyFont="1" applyBorder="1"/>
    <xf numFmtId="0" fontId="19" fillId="0" borderId="19" xfId="0" applyFont="1" applyBorder="1" applyAlignment="1">
      <alignment horizontal="center"/>
    </xf>
    <xf numFmtId="0" fontId="28" fillId="0" borderId="19" xfId="0" applyFont="1" applyBorder="1" applyAlignment="1">
      <alignment horizontal="left" vertical="center"/>
    </xf>
    <xf numFmtId="0" fontId="19" fillId="0" borderId="19" xfId="0" applyFont="1" applyBorder="1" applyAlignment="1"/>
    <xf numFmtId="0" fontId="19" fillId="33" borderId="19" xfId="0" applyFont="1" applyFill="1" applyBorder="1" applyAlignment="1">
      <alignment horizontal="center"/>
    </xf>
    <xf numFmtId="0" fontId="18" fillId="0" borderId="19" xfId="0" applyFont="1" applyBorder="1"/>
    <xf numFmtId="0" fontId="26" fillId="36" borderId="20" xfId="0" applyFont="1" applyFill="1" applyBorder="1"/>
    <xf numFmtId="16" fontId="26" fillId="36" borderId="21" xfId="0" applyNumberFormat="1" applyFont="1" applyFill="1" applyBorder="1" applyAlignment="1">
      <alignment horizontal="center" textRotation="90"/>
    </xf>
    <xf numFmtId="0" fontId="20" fillId="33" borderId="21" xfId="0" applyFont="1" applyFill="1" applyBorder="1" applyAlignment="1">
      <alignment horizontal="center" textRotation="90"/>
    </xf>
    <xf numFmtId="0" fontId="26" fillId="36" borderId="21" xfId="0" applyFont="1" applyFill="1" applyBorder="1" applyAlignment="1">
      <alignment horizontal="center" wrapText="1"/>
    </xf>
    <xf numFmtId="0" fontId="29" fillId="33" borderId="21" xfId="0" applyFont="1" applyFill="1" applyBorder="1" applyAlignment="1">
      <alignment horizontal="center" wrapText="1"/>
    </xf>
    <xf numFmtId="0" fontId="26" fillId="36" borderId="22" xfId="0" applyFont="1" applyFill="1" applyBorder="1" applyAlignment="1">
      <alignment horizontal="center" wrapText="1"/>
    </xf>
    <xf numFmtId="0" fontId="24" fillId="35" borderId="23" xfId="0" applyFont="1" applyFill="1" applyBorder="1" applyAlignment="1">
      <alignment vertical="top" wrapText="1"/>
    </xf>
    <xf numFmtId="10" fontId="23" fillId="35" borderId="24" xfId="0" applyNumberFormat="1" applyFont="1" applyFill="1" applyBorder="1" applyAlignment="1">
      <alignment horizontal="center"/>
    </xf>
    <xf numFmtId="0" fontId="24" fillId="35" borderId="25" xfId="0" applyFont="1" applyFill="1" applyBorder="1" applyAlignment="1">
      <alignment vertical="top" wrapText="1"/>
    </xf>
    <xf numFmtId="0" fontId="24" fillId="33" borderId="26" xfId="0" applyFont="1" applyFill="1" applyBorder="1" applyAlignment="1">
      <alignment vertical="top" wrapText="1"/>
    </xf>
    <xf numFmtId="10" fontId="23" fillId="33" borderId="27" xfId="0" applyNumberFormat="1" applyFont="1" applyFill="1" applyBorder="1" applyAlignment="1">
      <alignment horizontal="center"/>
    </xf>
    <xf numFmtId="0" fontId="24" fillId="36" borderId="28" xfId="0" applyFont="1" applyFill="1" applyBorder="1" applyAlignment="1">
      <alignment vertical="center" wrapText="1"/>
    </xf>
    <xf numFmtId="0" fontId="20" fillId="33" borderId="28" xfId="0" applyFont="1" applyFill="1" applyBorder="1" applyAlignment="1">
      <alignment vertical="top" wrapText="1"/>
    </xf>
    <xf numFmtId="0" fontId="26" fillId="36" borderId="29" xfId="0" applyFont="1" applyFill="1" applyBorder="1" applyAlignment="1">
      <alignment horizontal="center" wrapText="1" shrinkToFit="1"/>
    </xf>
    <xf numFmtId="0" fontId="19" fillId="37" borderId="31" xfId="0" applyFont="1" applyFill="1" applyBorder="1"/>
    <xf numFmtId="0" fontId="19" fillId="37" borderId="19" xfId="0" applyFont="1" applyFill="1" applyBorder="1" applyAlignment="1">
      <alignment horizontal="center"/>
    </xf>
    <xf numFmtId="16" fontId="19" fillId="37" borderId="19" xfId="0" applyNumberFormat="1" applyFont="1" applyFill="1" applyBorder="1" applyAlignment="1">
      <alignment horizontal="center"/>
    </xf>
    <xf numFmtId="0" fontId="18" fillId="37" borderId="19" xfId="0" applyFont="1" applyFill="1" applyBorder="1"/>
    <xf numFmtId="0" fontId="18" fillId="37" borderId="32" xfId="0" applyFont="1" applyFill="1" applyBorder="1"/>
    <xf numFmtId="0" fontId="20" fillId="37" borderId="28" xfId="0" applyFont="1" applyFill="1" applyBorder="1" applyAlignment="1">
      <alignment vertical="top" wrapText="1"/>
    </xf>
    <xf numFmtId="0" fontId="19" fillId="37" borderId="10" xfId="0" applyFont="1" applyFill="1" applyBorder="1" applyAlignment="1">
      <alignment horizontal="center"/>
    </xf>
    <xf numFmtId="0" fontId="19" fillId="35" borderId="14" xfId="0" applyFont="1" applyFill="1" applyBorder="1" applyAlignment="1">
      <alignment horizontal="center"/>
    </xf>
    <xf numFmtId="0" fontId="21" fillId="33" borderId="33" xfId="0" applyFont="1" applyFill="1" applyBorder="1" applyAlignment="1">
      <alignment horizontal="center"/>
    </xf>
    <xf numFmtId="0" fontId="21" fillId="33" borderId="34" xfId="0" applyFont="1" applyFill="1" applyBorder="1" applyAlignment="1">
      <alignment horizontal="center"/>
    </xf>
    <xf numFmtId="0" fontId="21" fillId="33" borderId="35" xfId="0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33" borderId="35" xfId="0" applyNumberFormat="1" applyFont="1" applyFill="1" applyBorder="1" applyAlignment="1">
      <alignment horizontal="center"/>
    </xf>
    <xf numFmtId="0" fontId="22" fillId="33" borderId="36" xfId="0" applyFont="1" applyFill="1" applyBorder="1" applyAlignment="1">
      <alignment horizontal="center"/>
    </xf>
    <xf numFmtId="2" fontId="22" fillId="33" borderId="37" xfId="0" applyNumberFormat="1" applyFont="1" applyFill="1" applyBorder="1" applyAlignment="1">
      <alignment horizontal="center"/>
    </xf>
    <xf numFmtId="0" fontId="22" fillId="33" borderId="37" xfId="0" applyFont="1" applyFill="1" applyBorder="1" applyAlignment="1">
      <alignment horizontal="center"/>
    </xf>
    <xf numFmtId="0" fontId="22" fillId="33" borderId="30" xfId="0" applyFont="1" applyFill="1" applyBorder="1" applyAlignment="1">
      <alignment horizontal="center"/>
    </xf>
    <xf numFmtId="2" fontId="23" fillId="35" borderId="14" xfId="0" applyNumberFormat="1" applyFont="1" applyFill="1" applyBorder="1" applyAlignment="1">
      <alignment horizontal="center" vertical="center"/>
    </xf>
    <xf numFmtId="10" fontId="23" fillId="35" borderId="24" xfId="0" applyNumberFormat="1" applyFont="1" applyFill="1" applyBorder="1" applyAlignment="1">
      <alignment horizontal="center" vertical="center"/>
    </xf>
    <xf numFmtId="0" fontId="19" fillId="38" borderId="0" xfId="0" applyFont="1" applyFill="1" applyAlignment="1">
      <alignment horizontal="center"/>
    </xf>
    <xf numFmtId="0" fontId="20" fillId="37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 wrapText="1"/>
    </xf>
    <xf numFmtId="0" fontId="19" fillId="37" borderId="19" xfId="0" applyFont="1" applyFill="1" applyBorder="1"/>
    <xf numFmtId="0" fontId="26" fillId="37" borderId="38" xfId="0" applyFont="1" applyFill="1" applyBorder="1"/>
    <xf numFmtId="0" fontId="24" fillId="37" borderId="14" xfId="0" applyFont="1" applyFill="1" applyBorder="1" applyAlignment="1">
      <alignment vertical="top" wrapText="1"/>
    </xf>
    <xf numFmtId="0" fontId="24" fillId="37" borderId="34" xfId="0" applyFont="1" applyFill="1" applyBorder="1" applyAlignment="1">
      <alignment vertical="top" wrapText="1"/>
    </xf>
    <xf numFmtId="0" fontId="24" fillId="37" borderId="0" xfId="0" applyFont="1" applyFill="1" applyBorder="1" applyAlignment="1">
      <alignment vertical="center" wrapText="1"/>
    </xf>
    <xf numFmtId="0" fontId="25" fillId="37" borderId="0" xfId="0" applyFont="1" applyFill="1" applyBorder="1"/>
    <xf numFmtId="0" fontId="26" fillId="33" borderId="21" xfId="0" applyFont="1" applyFill="1" applyBorder="1" applyAlignment="1">
      <alignment horizontal="center" wrapText="1"/>
    </xf>
    <xf numFmtId="2" fontId="23" fillId="33" borderId="14" xfId="0" applyNumberFormat="1" applyFont="1" applyFill="1" applyBorder="1" applyAlignment="1">
      <alignment horizontal="center"/>
    </xf>
    <xf numFmtId="2" fontId="23" fillId="33" borderId="11" xfId="0" applyNumberFormat="1" applyFont="1" applyFill="1" applyBorder="1" applyAlignment="1">
      <alignment horizontal="center"/>
    </xf>
    <xf numFmtId="2" fontId="23" fillId="33" borderId="10" xfId="0" applyNumberFormat="1" applyFont="1" applyFill="1" applyBorder="1" applyAlignment="1">
      <alignment horizontal="center"/>
    </xf>
    <xf numFmtId="0" fontId="23" fillId="33" borderId="11" xfId="0" applyFont="1" applyFill="1" applyBorder="1" applyAlignment="1">
      <alignment horizontal="center"/>
    </xf>
    <xf numFmtId="0" fontId="18" fillId="33" borderId="39" xfId="0" applyFont="1" applyFill="1" applyBorder="1" applyAlignment="1">
      <alignment vertical="center"/>
    </xf>
    <xf numFmtId="0" fontId="24" fillId="36" borderId="28" xfId="0" applyFont="1" applyFill="1" applyBorder="1"/>
    <xf numFmtId="0" fontId="30" fillId="0" borderId="0" xfId="0" applyFont="1"/>
    <xf numFmtId="0" fontId="26" fillId="35" borderId="21" xfId="0" applyFont="1" applyFill="1" applyBorder="1" applyAlignment="1">
      <alignment horizontal="center" wrapText="1"/>
    </xf>
    <xf numFmtId="164" fontId="26" fillId="36" borderId="21" xfId="0" applyNumberFormat="1" applyFont="1" applyFill="1" applyBorder="1" applyAlignment="1">
      <alignment horizontal="center" textRotation="90"/>
    </xf>
    <xf numFmtId="0" fontId="19" fillId="39" borderId="10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/>
    </xf>
    <xf numFmtId="164" fontId="26" fillId="41" borderId="21" xfId="0" applyNumberFormat="1" applyFont="1" applyFill="1" applyBorder="1" applyAlignment="1">
      <alignment horizontal="center" textRotation="90"/>
    </xf>
    <xf numFmtId="164" fontId="26" fillId="42" borderId="21" xfId="0" applyNumberFormat="1" applyFont="1" applyFill="1" applyBorder="1" applyAlignment="1">
      <alignment horizont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8BCDFF"/>
      <color rgb="FFB4B4B4"/>
      <color rgb="FF4153F9"/>
      <color rgb="FF7C99F6"/>
      <color rgb="FF7D6CFC"/>
      <color rgb="FFE23D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205741</xdr:colOff>
      <xdr:row>0</xdr:row>
      <xdr:rowOff>45720</xdr:rowOff>
    </xdr:from>
    <xdr:to>
      <xdr:col>0</xdr:col>
      <xdr:colOff>1295400</xdr:colOff>
      <xdr:row>0</xdr:row>
      <xdr:rowOff>1127759</xdr:rowOff>
    </xdr:to>
    <xdr:pic>
      <xdr:nvPicPr>
        <xdr:cNvPr id="4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1" y="45720"/>
          <a:ext cx="1089659" cy="1082039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pane xSplit="1" ySplit="2" topLeftCell="S13" activePane="bottomRight" state="frozen"/>
      <selection pane="topRight" activeCell="B1" sqref="B1"/>
      <selection pane="bottomLeft" activeCell="A3" sqref="A3"/>
      <selection pane="bottomRight" activeCell="AU16" sqref="AU16"/>
    </sheetView>
  </sheetViews>
  <sheetFormatPr defaultRowHeight="18" x14ac:dyDescent="0.35"/>
  <cols>
    <col min="1" max="1" width="22.5546875" style="2" bestFit="1" customWidth="1"/>
    <col min="2" max="2" width="1.109375" style="2" customWidth="1"/>
    <col min="3" max="21" width="5.77734375" style="3" customWidth="1"/>
    <col min="22" max="22" width="5.44140625" style="3" customWidth="1"/>
    <col min="23" max="23" width="5.21875" style="3" customWidth="1"/>
    <col min="24" max="24" width="5.44140625" style="3" customWidth="1"/>
    <col min="25" max="25" width="5.21875" style="3" bestFit="1" customWidth="1"/>
    <col min="26" max="26" width="5.44140625" style="3" customWidth="1"/>
    <col min="27" max="27" width="5.44140625" style="3" bestFit="1" customWidth="1"/>
    <col min="28" max="34" width="5.44140625" style="3" customWidth="1"/>
    <col min="35" max="36" width="5.44140625" style="3" bestFit="1" customWidth="1"/>
    <col min="37" max="37" width="5.21875" style="3" customWidth="1"/>
    <col min="38" max="38" width="5.44140625" style="3" customWidth="1"/>
    <col min="39" max="39" width="2.109375" style="11" customWidth="1"/>
    <col min="40" max="41" width="7.88671875" style="3" customWidth="1"/>
    <col min="42" max="43" width="8.6640625" style="3" customWidth="1"/>
    <col min="44" max="44" width="1" style="3" customWidth="1"/>
    <col min="45" max="45" width="10.5546875" style="1" customWidth="1"/>
    <col min="46" max="46" width="8.88671875" style="1" bestFit="1" customWidth="1"/>
    <col min="47" max="16384" width="8.88671875" style="1"/>
  </cols>
  <sheetData>
    <row r="1" spans="1:48" ht="91.8" customHeight="1" thickBot="1" x14ac:dyDescent="0.4">
      <c r="A1" s="30"/>
      <c r="B1" s="30"/>
      <c r="C1" s="31"/>
      <c r="D1" s="32"/>
      <c r="E1" s="33"/>
      <c r="F1" s="32" t="s">
        <v>24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4"/>
      <c r="AN1" s="31"/>
      <c r="AO1" s="31"/>
      <c r="AP1" s="31"/>
      <c r="AQ1" s="31"/>
      <c r="AR1" s="31"/>
      <c r="AS1" s="35"/>
      <c r="AT1" s="35"/>
    </row>
    <row r="2" spans="1:48" ht="187.2" customHeight="1" x14ac:dyDescent="0.4">
      <c r="A2" s="36" t="s">
        <v>8</v>
      </c>
      <c r="B2" s="76" t="s">
        <v>20</v>
      </c>
      <c r="C2" s="90">
        <v>41699</v>
      </c>
      <c r="D2" s="90">
        <v>41706</v>
      </c>
      <c r="E2" s="90">
        <v>41714</v>
      </c>
      <c r="F2" s="90">
        <v>41720</v>
      </c>
      <c r="G2" s="90">
        <v>41727</v>
      </c>
      <c r="H2" s="90">
        <v>41734</v>
      </c>
      <c r="I2" s="90">
        <v>41741</v>
      </c>
      <c r="J2" s="90">
        <v>41748</v>
      </c>
      <c r="K2" s="90">
        <v>41755</v>
      </c>
      <c r="L2" s="90">
        <v>41762</v>
      </c>
      <c r="M2" s="94" t="s">
        <v>28</v>
      </c>
      <c r="N2" s="90">
        <v>41776</v>
      </c>
      <c r="O2" s="90">
        <v>41783</v>
      </c>
      <c r="P2" s="90">
        <v>41790</v>
      </c>
      <c r="Q2" s="90">
        <v>41798</v>
      </c>
      <c r="R2" s="90">
        <v>41804</v>
      </c>
      <c r="S2" s="93" t="s">
        <v>26</v>
      </c>
      <c r="T2" s="93" t="s">
        <v>27</v>
      </c>
      <c r="U2" s="94" t="s">
        <v>25</v>
      </c>
      <c r="V2" s="90">
        <v>41832</v>
      </c>
      <c r="W2" s="90">
        <v>41839</v>
      </c>
      <c r="X2" s="90">
        <v>41846</v>
      </c>
      <c r="Y2" s="90">
        <v>41853</v>
      </c>
      <c r="Z2" s="90">
        <v>41860</v>
      </c>
      <c r="AA2" s="90">
        <v>41867</v>
      </c>
      <c r="AB2" s="90">
        <v>41874</v>
      </c>
      <c r="AC2" s="90">
        <v>41882</v>
      </c>
      <c r="AD2" s="90">
        <v>41888</v>
      </c>
      <c r="AE2" s="90">
        <v>41895</v>
      </c>
      <c r="AF2" s="90">
        <v>41902</v>
      </c>
      <c r="AG2" s="90">
        <v>41909</v>
      </c>
      <c r="AH2" s="90">
        <v>41916</v>
      </c>
      <c r="AI2" s="90">
        <v>41923</v>
      </c>
      <c r="AJ2" s="90">
        <v>41930</v>
      </c>
      <c r="AK2" s="90">
        <v>41937</v>
      </c>
      <c r="AL2" s="37" t="s">
        <v>20</v>
      </c>
      <c r="AM2" s="38" t="s">
        <v>20</v>
      </c>
      <c r="AN2" s="39" t="s">
        <v>13</v>
      </c>
      <c r="AO2" s="40" t="s">
        <v>21</v>
      </c>
      <c r="AP2" s="39" t="s">
        <v>22</v>
      </c>
      <c r="AQ2" s="89" t="s">
        <v>23</v>
      </c>
      <c r="AR2" s="81" t="s">
        <v>20</v>
      </c>
      <c r="AS2" s="39" t="s">
        <v>12</v>
      </c>
      <c r="AT2" s="41" t="s">
        <v>14</v>
      </c>
      <c r="AU2" s="88">
        <v>31</v>
      </c>
    </row>
    <row r="3" spans="1:48" x14ac:dyDescent="0.35">
      <c r="A3" s="42" t="s">
        <v>0</v>
      </c>
      <c r="B3" s="77"/>
      <c r="C3" s="4">
        <v>88</v>
      </c>
      <c r="D3" s="4">
        <v>126</v>
      </c>
      <c r="E3" s="4">
        <v>105</v>
      </c>
      <c r="F3" s="4"/>
      <c r="G3" s="4">
        <v>115</v>
      </c>
      <c r="H3" s="4">
        <v>110</v>
      </c>
      <c r="I3" s="4">
        <v>133</v>
      </c>
      <c r="J3" s="4">
        <v>114</v>
      </c>
      <c r="K3" s="4">
        <v>106</v>
      </c>
      <c r="L3" s="4">
        <v>139</v>
      </c>
      <c r="M3" s="4"/>
      <c r="N3" s="4">
        <v>156</v>
      </c>
      <c r="O3" s="4">
        <v>175</v>
      </c>
      <c r="P3" s="4">
        <v>141</v>
      </c>
      <c r="Q3" s="4">
        <v>143</v>
      </c>
      <c r="R3" s="4">
        <v>82</v>
      </c>
      <c r="S3" s="4"/>
      <c r="T3" s="4"/>
      <c r="U3" s="4"/>
      <c r="V3" s="4">
        <v>92</v>
      </c>
      <c r="W3" s="4">
        <v>178</v>
      </c>
      <c r="X3" s="4">
        <v>140</v>
      </c>
      <c r="Y3" s="4">
        <v>108</v>
      </c>
      <c r="Z3" s="4">
        <v>106</v>
      </c>
      <c r="AA3" s="4">
        <v>104</v>
      </c>
      <c r="AB3" s="4">
        <v>111</v>
      </c>
      <c r="AC3" s="4">
        <v>86</v>
      </c>
      <c r="AD3" s="4">
        <v>142</v>
      </c>
      <c r="AE3" s="4">
        <v>110</v>
      </c>
      <c r="AF3" s="4">
        <v>140</v>
      </c>
      <c r="AG3" s="4">
        <v>124</v>
      </c>
      <c r="AH3" s="4">
        <v>127</v>
      </c>
      <c r="AI3" s="4">
        <v>108</v>
      </c>
      <c r="AJ3" s="4">
        <v>120</v>
      </c>
      <c r="AK3" s="4">
        <v>100</v>
      </c>
      <c r="AL3" s="4"/>
      <c r="AM3" s="12"/>
      <c r="AN3" s="57">
        <f t="shared" ref="AN3:AN10" si="0">COUNT(C3:AM3)</f>
        <v>30</v>
      </c>
      <c r="AO3" s="6"/>
      <c r="AP3" s="28">
        <f t="shared" ref="AP3:AP10" si="1">SUM(C3:AM3)-AO3</f>
        <v>3629</v>
      </c>
      <c r="AQ3" s="15">
        <f t="shared" ref="AQ3:AQ10" si="2">AO3+AP3</f>
        <v>3629</v>
      </c>
      <c r="AR3" s="82"/>
      <c r="AS3" s="15">
        <f t="shared" ref="AS3:AS9" si="3">AQ3/AN3</f>
        <v>120.96666666666667</v>
      </c>
      <c r="AT3" s="43">
        <f>AN3/AU2</f>
        <v>0.967741935483871</v>
      </c>
    </row>
    <row r="4" spans="1:48" x14ac:dyDescent="0.35">
      <c r="A4" s="44" t="s">
        <v>1</v>
      </c>
      <c r="B4" s="77"/>
      <c r="C4" s="4">
        <v>88</v>
      </c>
      <c r="D4" s="4">
        <v>126</v>
      </c>
      <c r="E4" s="4">
        <v>105</v>
      </c>
      <c r="F4" s="4"/>
      <c r="G4" s="4">
        <v>115</v>
      </c>
      <c r="H4" s="4">
        <v>110</v>
      </c>
      <c r="I4" s="4">
        <v>133</v>
      </c>
      <c r="J4" s="4">
        <v>114</v>
      </c>
      <c r="K4" s="4">
        <v>106</v>
      </c>
      <c r="L4" s="4">
        <v>139</v>
      </c>
      <c r="M4" s="4"/>
      <c r="N4" s="4">
        <v>156</v>
      </c>
      <c r="O4" s="4">
        <v>175</v>
      </c>
      <c r="P4" s="4">
        <v>141</v>
      </c>
      <c r="Q4" s="4">
        <v>143</v>
      </c>
      <c r="R4" s="4">
        <v>82</v>
      </c>
      <c r="S4" s="4"/>
      <c r="T4" s="4"/>
      <c r="U4" s="4"/>
      <c r="V4" s="4">
        <v>92</v>
      </c>
      <c r="W4" s="4">
        <v>178</v>
      </c>
      <c r="X4" s="4">
        <v>140</v>
      </c>
      <c r="Y4" s="4"/>
      <c r="Z4" s="4">
        <v>106</v>
      </c>
      <c r="AA4" s="4">
        <v>104</v>
      </c>
      <c r="AB4" s="4">
        <v>111</v>
      </c>
      <c r="AC4" s="4">
        <v>86</v>
      </c>
      <c r="AD4" s="4">
        <v>142</v>
      </c>
      <c r="AE4" s="4">
        <v>110</v>
      </c>
      <c r="AF4" s="4">
        <v>140</v>
      </c>
      <c r="AG4" s="4">
        <v>124</v>
      </c>
      <c r="AH4" s="4">
        <v>127</v>
      </c>
      <c r="AI4" s="4"/>
      <c r="AJ4" s="4">
        <v>120</v>
      </c>
      <c r="AK4" s="4">
        <v>100</v>
      </c>
      <c r="AL4" s="4"/>
      <c r="AM4" s="12"/>
      <c r="AN4" s="57">
        <f t="shared" si="0"/>
        <v>28</v>
      </c>
      <c r="AO4" s="6"/>
      <c r="AP4" s="28">
        <f t="shared" si="1"/>
        <v>3413</v>
      </c>
      <c r="AQ4" s="15">
        <f t="shared" si="2"/>
        <v>3413</v>
      </c>
      <c r="AR4" s="82"/>
      <c r="AS4" s="15">
        <f t="shared" si="3"/>
        <v>121.89285714285714</v>
      </c>
      <c r="AT4" s="43">
        <f>AN4/AU2</f>
        <v>0.90322580645161288</v>
      </c>
    </row>
    <row r="5" spans="1:48" x14ac:dyDescent="0.35">
      <c r="A5" s="44" t="s">
        <v>7</v>
      </c>
      <c r="B5" s="77"/>
      <c r="C5" s="4">
        <v>88</v>
      </c>
      <c r="D5" s="4">
        <v>126</v>
      </c>
      <c r="E5" s="4">
        <v>105</v>
      </c>
      <c r="F5" s="4">
        <v>53</v>
      </c>
      <c r="G5" s="4">
        <v>115</v>
      </c>
      <c r="H5" s="4">
        <v>110</v>
      </c>
      <c r="I5" s="4">
        <v>133</v>
      </c>
      <c r="J5" s="4">
        <v>114</v>
      </c>
      <c r="K5" s="4">
        <v>106</v>
      </c>
      <c r="L5" s="4">
        <v>139</v>
      </c>
      <c r="M5" s="4"/>
      <c r="N5" s="4">
        <v>156</v>
      </c>
      <c r="O5" s="4"/>
      <c r="P5" s="4"/>
      <c r="Q5" s="4">
        <v>143</v>
      </c>
      <c r="R5" s="4">
        <v>82</v>
      </c>
      <c r="S5" s="4"/>
      <c r="T5" s="4"/>
      <c r="U5" s="4"/>
      <c r="V5" s="4">
        <v>92</v>
      </c>
      <c r="W5" s="4">
        <v>178</v>
      </c>
      <c r="X5" s="4">
        <v>140</v>
      </c>
      <c r="Y5" s="4">
        <v>108</v>
      </c>
      <c r="Z5" s="4">
        <v>106</v>
      </c>
      <c r="AA5" s="4"/>
      <c r="AB5" s="4"/>
      <c r="AC5" s="4">
        <v>86</v>
      </c>
      <c r="AD5" s="4">
        <v>142</v>
      </c>
      <c r="AE5" s="4"/>
      <c r="AF5" s="4">
        <v>140</v>
      </c>
      <c r="AG5" s="4">
        <v>124</v>
      </c>
      <c r="AH5" s="4">
        <v>127</v>
      </c>
      <c r="AI5" s="4">
        <v>108</v>
      </c>
      <c r="AJ5" s="4"/>
      <c r="AK5" s="4">
        <v>100</v>
      </c>
      <c r="AL5" s="4"/>
      <c r="AM5" s="12"/>
      <c r="AN5" s="57">
        <f t="shared" si="0"/>
        <v>25</v>
      </c>
      <c r="AO5" s="6"/>
      <c r="AP5" s="28">
        <f t="shared" si="1"/>
        <v>2921</v>
      </c>
      <c r="AQ5" s="15">
        <f t="shared" si="2"/>
        <v>2921</v>
      </c>
      <c r="AR5" s="82"/>
      <c r="AS5" s="15">
        <f t="shared" si="3"/>
        <v>116.84</v>
      </c>
      <c r="AT5" s="43">
        <f>AN5/AU2</f>
        <v>0.80645161290322576</v>
      </c>
    </row>
    <row r="6" spans="1:48" x14ac:dyDescent="0.35">
      <c r="A6" s="44" t="s">
        <v>6</v>
      </c>
      <c r="B6" s="77"/>
      <c r="C6" s="4"/>
      <c r="D6" s="4">
        <v>126</v>
      </c>
      <c r="E6" s="4"/>
      <c r="F6" s="4"/>
      <c r="G6" s="4">
        <v>115</v>
      </c>
      <c r="H6" s="4">
        <v>110</v>
      </c>
      <c r="I6" s="4">
        <v>133</v>
      </c>
      <c r="J6" s="4">
        <v>114</v>
      </c>
      <c r="K6" s="4"/>
      <c r="L6" s="4">
        <v>139</v>
      </c>
      <c r="M6" s="4"/>
      <c r="N6" s="4">
        <v>156</v>
      </c>
      <c r="O6" s="4">
        <v>175</v>
      </c>
      <c r="P6" s="4">
        <v>141</v>
      </c>
      <c r="Q6" s="4">
        <v>143</v>
      </c>
      <c r="R6" s="4">
        <v>82</v>
      </c>
      <c r="S6" s="4"/>
      <c r="T6" s="4"/>
      <c r="U6" s="4"/>
      <c r="V6" s="4">
        <v>92</v>
      </c>
      <c r="W6" s="4">
        <v>178</v>
      </c>
      <c r="X6" s="4">
        <v>140</v>
      </c>
      <c r="Y6" s="4">
        <v>108</v>
      </c>
      <c r="Z6" s="4"/>
      <c r="AA6" s="4">
        <v>104</v>
      </c>
      <c r="AB6" s="4">
        <v>111</v>
      </c>
      <c r="AC6" s="4">
        <v>86</v>
      </c>
      <c r="AD6" s="4"/>
      <c r="AE6" s="4"/>
      <c r="AF6" s="4"/>
      <c r="AG6" s="4"/>
      <c r="AH6" s="4"/>
      <c r="AI6" s="4">
        <v>108</v>
      </c>
      <c r="AJ6" s="4">
        <v>120</v>
      </c>
      <c r="AK6" s="4">
        <v>100</v>
      </c>
      <c r="AL6" s="4"/>
      <c r="AM6" s="12"/>
      <c r="AN6" s="57">
        <f t="shared" si="0"/>
        <v>21</v>
      </c>
      <c r="AO6" s="6"/>
      <c r="AP6" s="28">
        <f t="shared" si="1"/>
        <v>2581</v>
      </c>
      <c r="AQ6" s="15">
        <f t="shared" si="2"/>
        <v>2581</v>
      </c>
      <c r="AR6" s="82"/>
      <c r="AS6" s="15">
        <f t="shared" si="3"/>
        <v>122.9047619047619</v>
      </c>
      <c r="AT6" s="43">
        <f>AN6/AU2</f>
        <v>0.67741935483870963</v>
      </c>
    </row>
    <row r="7" spans="1:48" x14ac:dyDescent="0.35">
      <c r="A7" s="44" t="s">
        <v>3</v>
      </c>
      <c r="B7" s="77"/>
      <c r="C7" s="4"/>
      <c r="D7" s="4"/>
      <c r="E7" s="4">
        <v>105</v>
      </c>
      <c r="F7" s="4">
        <v>53</v>
      </c>
      <c r="G7" s="4">
        <v>115</v>
      </c>
      <c r="H7" s="4">
        <v>110</v>
      </c>
      <c r="I7" s="4">
        <v>133</v>
      </c>
      <c r="J7" s="4">
        <v>114</v>
      </c>
      <c r="K7" s="4">
        <v>106</v>
      </c>
      <c r="L7" s="92">
        <v>40</v>
      </c>
      <c r="M7" s="4"/>
      <c r="N7" s="4"/>
      <c r="O7" s="4"/>
      <c r="P7" s="4"/>
      <c r="Q7" s="4"/>
      <c r="R7" s="4">
        <v>82</v>
      </c>
      <c r="S7" s="4"/>
      <c r="T7" s="4"/>
      <c r="U7" s="4"/>
      <c r="V7" s="4">
        <v>92</v>
      </c>
      <c r="W7" s="4">
        <v>178</v>
      </c>
      <c r="X7" s="4">
        <v>140</v>
      </c>
      <c r="Y7" s="4">
        <v>108</v>
      </c>
      <c r="Z7" s="4">
        <v>106</v>
      </c>
      <c r="AA7" s="4">
        <v>104</v>
      </c>
      <c r="AB7" s="4">
        <v>111</v>
      </c>
      <c r="AC7" s="4">
        <v>86</v>
      </c>
      <c r="AD7" s="4">
        <v>142</v>
      </c>
      <c r="AE7" s="4">
        <v>110</v>
      </c>
      <c r="AF7" s="4">
        <v>140</v>
      </c>
      <c r="AG7" s="4"/>
      <c r="AH7" s="4"/>
      <c r="AI7" s="4"/>
      <c r="AJ7" s="4">
        <v>120</v>
      </c>
      <c r="AK7" s="4">
        <v>100</v>
      </c>
      <c r="AL7" s="4"/>
      <c r="AM7" s="12"/>
      <c r="AN7" s="57">
        <f t="shared" si="0"/>
        <v>22</v>
      </c>
      <c r="AO7" s="6"/>
      <c r="AP7" s="28">
        <f t="shared" si="1"/>
        <v>2395</v>
      </c>
      <c r="AQ7" s="15">
        <f t="shared" si="2"/>
        <v>2395</v>
      </c>
      <c r="AR7" s="82"/>
      <c r="AS7" s="15">
        <f t="shared" si="3"/>
        <v>108.86363636363636</v>
      </c>
      <c r="AT7" s="43">
        <f>AN7/AU2</f>
        <v>0.70967741935483875</v>
      </c>
    </row>
    <row r="8" spans="1:48" x14ac:dyDescent="0.35">
      <c r="A8" s="44" t="s">
        <v>4</v>
      </c>
      <c r="B8" s="77"/>
      <c r="C8" s="4"/>
      <c r="D8" s="91">
        <v>35</v>
      </c>
      <c r="E8" s="4">
        <v>105</v>
      </c>
      <c r="F8" s="4"/>
      <c r="G8" s="4">
        <v>115</v>
      </c>
      <c r="H8" s="4"/>
      <c r="I8" s="4">
        <v>133</v>
      </c>
      <c r="J8" s="4">
        <v>114</v>
      </c>
      <c r="K8" s="4">
        <v>106</v>
      </c>
      <c r="L8" s="4">
        <v>139</v>
      </c>
      <c r="M8" s="4"/>
      <c r="N8" s="4">
        <v>156</v>
      </c>
      <c r="O8" s="4">
        <v>180</v>
      </c>
      <c r="P8" s="4">
        <v>141</v>
      </c>
      <c r="Q8" s="4">
        <v>143</v>
      </c>
      <c r="R8" s="4"/>
      <c r="S8" s="4"/>
      <c r="T8" s="4"/>
      <c r="U8" s="4"/>
      <c r="V8" s="4">
        <v>92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12"/>
      <c r="AN8" s="57">
        <f t="shared" si="0"/>
        <v>12</v>
      </c>
      <c r="AO8" s="6"/>
      <c r="AP8" s="28">
        <f t="shared" si="1"/>
        <v>1459</v>
      </c>
      <c r="AQ8" s="15">
        <f t="shared" si="2"/>
        <v>1459</v>
      </c>
      <c r="AR8" s="82"/>
      <c r="AS8" s="15">
        <f t="shared" si="3"/>
        <v>121.58333333333333</v>
      </c>
      <c r="AT8" s="43">
        <f>AN8/AU2</f>
        <v>0.38709677419354838</v>
      </c>
    </row>
    <row r="9" spans="1:48" x14ac:dyDescent="0.35">
      <c r="A9" s="44" t="s">
        <v>2</v>
      </c>
      <c r="B9" s="77"/>
      <c r="C9" s="4"/>
      <c r="D9" s="4">
        <v>126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>
        <v>106</v>
      </c>
      <c r="AA9" s="4">
        <v>104</v>
      </c>
      <c r="AB9" s="4">
        <v>111</v>
      </c>
      <c r="AC9" s="4">
        <v>86</v>
      </c>
      <c r="AD9" s="4">
        <v>142</v>
      </c>
      <c r="AE9" s="4"/>
      <c r="AF9" s="4">
        <v>140</v>
      </c>
      <c r="AG9" s="4">
        <v>124</v>
      </c>
      <c r="AH9" s="4">
        <v>127</v>
      </c>
      <c r="AI9" s="4">
        <v>108</v>
      </c>
      <c r="AJ9" s="4"/>
      <c r="AK9" s="4">
        <v>100</v>
      </c>
      <c r="AL9" s="4"/>
      <c r="AM9" s="13"/>
      <c r="AN9" s="57">
        <f t="shared" si="0"/>
        <v>11</v>
      </c>
      <c r="AO9" s="6"/>
      <c r="AP9" s="28">
        <f t="shared" si="1"/>
        <v>1274</v>
      </c>
      <c r="AQ9" s="15">
        <f t="shared" si="2"/>
        <v>1274</v>
      </c>
      <c r="AR9" s="82"/>
      <c r="AS9" s="15">
        <f t="shared" si="3"/>
        <v>115.81818181818181</v>
      </c>
      <c r="AT9" s="43">
        <f>AN9/AU2</f>
        <v>0.35483870967741937</v>
      </c>
    </row>
    <row r="10" spans="1:48" x14ac:dyDescent="0.35">
      <c r="A10" s="44" t="s">
        <v>5</v>
      </c>
      <c r="B10" s="7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12"/>
      <c r="AN10" s="57">
        <f t="shared" si="0"/>
        <v>0</v>
      </c>
      <c r="AO10" s="6"/>
      <c r="AP10" s="28">
        <f t="shared" si="1"/>
        <v>0</v>
      </c>
      <c r="AQ10" s="15">
        <f t="shared" si="2"/>
        <v>0</v>
      </c>
      <c r="AR10" s="82"/>
      <c r="AS10" s="15">
        <v>0</v>
      </c>
      <c r="AT10" s="43">
        <f>AN10/AU2</f>
        <v>0</v>
      </c>
    </row>
    <row r="11" spans="1:48" x14ac:dyDescent="0.35">
      <c r="A11" s="45"/>
      <c r="B11" s="78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12"/>
      <c r="AN11" s="57"/>
      <c r="AO11" s="14"/>
      <c r="AP11" s="24"/>
      <c r="AQ11" s="29"/>
      <c r="AR11" s="29"/>
      <c r="AS11" s="25"/>
      <c r="AT11" s="46"/>
    </row>
    <row r="12" spans="1:48" s="21" customFormat="1" ht="32.4" customHeight="1" x14ac:dyDescent="0.35">
      <c r="A12" s="47" t="s">
        <v>15</v>
      </c>
      <c r="B12" s="79"/>
      <c r="C12" s="19">
        <f t="shared" ref="C12:AL12" si="4">COUNT(C3:C11)</f>
        <v>3</v>
      </c>
      <c r="D12" s="19">
        <f t="shared" si="4"/>
        <v>6</v>
      </c>
      <c r="E12" s="19">
        <f t="shared" si="4"/>
        <v>5</v>
      </c>
      <c r="F12" s="19">
        <f t="shared" si="4"/>
        <v>2</v>
      </c>
      <c r="G12" s="19">
        <f t="shared" si="4"/>
        <v>6</v>
      </c>
      <c r="H12" s="19">
        <f t="shared" si="4"/>
        <v>5</v>
      </c>
      <c r="I12" s="19">
        <f t="shared" si="4"/>
        <v>6</v>
      </c>
      <c r="J12" s="19">
        <f t="shared" si="4"/>
        <v>6</v>
      </c>
      <c r="K12" s="19">
        <f t="shared" si="4"/>
        <v>5</v>
      </c>
      <c r="L12" s="19">
        <f t="shared" si="4"/>
        <v>6</v>
      </c>
      <c r="M12" s="19">
        <f t="shared" si="4"/>
        <v>0</v>
      </c>
      <c r="N12" s="19">
        <f t="shared" si="4"/>
        <v>5</v>
      </c>
      <c r="O12" s="19">
        <f t="shared" si="4"/>
        <v>4</v>
      </c>
      <c r="P12" s="19">
        <f t="shared" si="4"/>
        <v>4</v>
      </c>
      <c r="Q12" s="19">
        <f t="shared" si="4"/>
        <v>5</v>
      </c>
      <c r="R12" s="19">
        <f t="shared" si="4"/>
        <v>5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9">
        <f t="shared" si="4"/>
        <v>6</v>
      </c>
      <c r="W12" s="19">
        <f t="shared" si="4"/>
        <v>5</v>
      </c>
      <c r="X12" s="19">
        <f t="shared" si="4"/>
        <v>5</v>
      </c>
      <c r="Y12" s="19">
        <f t="shared" si="4"/>
        <v>4</v>
      </c>
      <c r="Z12" s="19">
        <f t="shared" si="4"/>
        <v>5</v>
      </c>
      <c r="AA12" s="19">
        <f t="shared" si="4"/>
        <v>5</v>
      </c>
      <c r="AB12" s="19">
        <f t="shared" si="4"/>
        <v>5</v>
      </c>
      <c r="AC12" s="19">
        <f t="shared" si="4"/>
        <v>6</v>
      </c>
      <c r="AD12" s="19">
        <f t="shared" si="4"/>
        <v>5</v>
      </c>
      <c r="AE12" s="19">
        <f t="shared" si="4"/>
        <v>3</v>
      </c>
      <c r="AF12" s="19">
        <f t="shared" si="4"/>
        <v>5</v>
      </c>
      <c r="AG12" s="19">
        <f t="shared" si="4"/>
        <v>4</v>
      </c>
      <c r="AH12" s="19">
        <f t="shared" si="4"/>
        <v>4</v>
      </c>
      <c r="AI12" s="19">
        <f t="shared" si="4"/>
        <v>4</v>
      </c>
      <c r="AJ12" s="19">
        <f t="shared" si="4"/>
        <v>4</v>
      </c>
      <c r="AK12" s="19">
        <f t="shared" si="4"/>
        <v>6</v>
      </c>
      <c r="AL12" s="19">
        <f t="shared" si="4"/>
        <v>0</v>
      </c>
      <c r="AM12" s="20"/>
      <c r="AN12" s="19">
        <f>SUM(C12:AD12)</f>
        <v>119</v>
      </c>
      <c r="AO12" s="26"/>
      <c r="AP12" s="26"/>
      <c r="AQ12" s="86"/>
      <c r="AR12" s="29"/>
      <c r="AS12" s="70">
        <f>AN12/AU2</f>
        <v>3.838709677419355</v>
      </c>
      <c r="AT12" s="71">
        <f>AS12/9</f>
        <v>0.42652329749103945</v>
      </c>
      <c r="AV12" s="1"/>
    </row>
    <row r="13" spans="1:48" ht="6" customHeight="1" x14ac:dyDescent="0.35">
      <c r="A13" s="55"/>
      <c r="B13" s="73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N13" s="56"/>
      <c r="AO13" s="56"/>
      <c r="AP13" s="56"/>
      <c r="AQ13" s="56"/>
      <c r="AR13" s="56"/>
      <c r="AS13" s="56"/>
      <c r="AT13" s="56"/>
    </row>
    <row r="14" spans="1:48" s="10" customFormat="1" ht="21" customHeight="1" x14ac:dyDescent="0.4">
      <c r="A14" s="48"/>
      <c r="B14" s="7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11"/>
      <c r="AN14" s="27"/>
      <c r="AO14" s="27"/>
      <c r="AP14" s="27"/>
      <c r="AQ14" s="23" t="s">
        <v>9</v>
      </c>
      <c r="AR14" s="23"/>
      <c r="AS14" s="23" t="s">
        <v>16</v>
      </c>
      <c r="AT14" s="49"/>
    </row>
    <row r="15" spans="1:48" ht="21" customHeight="1" x14ac:dyDescent="0.4">
      <c r="A15" s="87" t="s">
        <v>10</v>
      </c>
      <c r="B15" s="80"/>
      <c r="C15" s="8">
        <v>3.15</v>
      </c>
      <c r="D15" s="8">
        <v>4.2</v>
      </c>
      <c r="E15" s="8">
        <v>3.65</v>
      </c>
      <c r="F15" s="8">
        <v>1.95</v>
      </c>
      <c r="G15" s="8">
        <v>3.95</v>
      </c>
      <c r="H15" s="8">
        <v>3.8</v>
      </c>
      <c r="I15" s="8">
        <v>4.45</v>
      </c>
      <c r="J15" s="8">
        <v>3.92</v>
      </c>
      <c r="K15" s="8">
        <v>3.72</v>
      </c>
      <c r="L15" s="8">
        <v>5.15</v>
      </c>
      <c r="M15" s="8"/>
      <c r="N15" s="8">
        <v>5.42</v>
      </c>
      <c r="O15" s="8">
        <v>6.3</v>
      </c>
      <c r="P15" s="8">
        <v>4.67</v>
      </c>
      <c r="Q15" s="8">
        <v>4.88</v>
      </c>
      <c r="R15" s="8">
        <v>2.8</v>
      </c>
      <c r="S15" s="8"/>
      <c r="T15" s="8"/>
      <c r="U15" s="8"/>
      <c r="V15" s="8">
        <v>3.13</v>
      </c>
      <c r="W15" s="8">
        <v>6.45</v>
      </c>
      <c r="X15" s="8">
        <v>4.8</v>
      </c>
      <c r="Y15" s="8">
        <v>3.43</v>
      </c>
      <c r="Z15" s="8">
        <v>3.52</v>
      </c>
      <c r="AA15" s="8">
        <v>3.4</v>
      </c>
      <c r="AB15" s="8">
        <v>3.75</v>
      </c>
      <c r="AC15" s="8">
        <v>2.67</v>
      </c>
      <c r="AD15" s="8">
        <v>4.7699999999999996</v>
      </c>
      <c r="AE15" s="8">
        <v>3.97</v>
      </c>
      <c r="AF15" s="8">
        <v>4.8</v>
      </c>
      <c r="AG15" s="8">
        <v>4.4000000000000004</v>
      </c>
      <c r="AH15" s="8">
        <v>4.75</v>
      </c>
      <c r="AI15" s="8">
        <v>3.6</v>
      </c>
      <c r="AJ15" s="8">
        <v>4.12</v>
      </c>
      <c r="AK15" s="8">
        <v>3.33</v>
      </c>
      <c r="AL15" s="8"/>
      <c r="AM15" s="65"/>
      <c r="AN15" s="58"/>
      <c r="AO15" s="58"/>
      <c r="AP15" s="59"/>
      <c r="AQ15" s="17">
        <f>SUM(C15:AL15)</f>
        <v>126.9</v>
      </c>
      <c r="AR15" s="83"/>
      <c r="AS15" s="17">
        <f>AQ15/AU2</f>
        <v>4.0935483870967744</v>
      </c>
      <c r="AT15" s="66"/>
    </row>
    <row r="16" spans="1:48" ht="21" customHeight="1" x14ac:dyDescent="0.4">
      <c r="A16" s="87" t="s">
        <v>17</v>
      </c>
      <c r="B16" s="80"/>
      <c r="C16" s="8">
        <v>28</v>
      </c>
      <c r="D16" s="8">
        <v>30</v>
      </c>
      <c r="E16" s="8">
        <v>28.7</v>
      </c>
      <c r="F16" s="8">
        <v>27</v>
      </c>
      <c r="G16" s="8">
        <v>29.1</v>
      </c>
      <c r="H16" s="8">
        <v>29</v>
      </c>
      <c r="I16" s="8">
        <v>29.8</v>
      </c>
      <c r="J16" s="8">
        <v>29</v>
      </c>
      <c r="K16" s="8">
        <v>28.4</v>
      </c>
      <c r="L16" s="8">
        <v>27</v>
      </c>
      <c r="M16" s="8"/>
      <c r="N16" s="8">
        <v>28.8</v>
      </c>
      <c r="O16" s="8">
        <v>27.7</v>
      </c>
      <c r="P16" s="8">
        <v>30.2</v>
      </c>
      <c r="Q16" s="8">
        <v>29.2</v>
      </c>
      <c r="R16" s="8">
        <v>29.2</v>
      </c>
      <c r="S16" s="8"/>
      <c r="T16" s="8"/>
      <c r="U16" s="8"/>
      <c r="V16" s="8">
        <v>29.5</v>
      </c>
      <c r="W16" s="8">
        <v>27.7</v>
      </c>
      <c r="X16" s="8">
        <v>29</v>
      </c>
      <c r="Y16" s="8">
        <v>31.4</v>
      </c>
      <c r="Z16" s="8">
        <v>30.1</v>
      </c>
      <c r="AA16" s="8">
        <v>30.6</v>
      </c>
      <c r="AB16" s="8">
        <v>29.6</v>
      </c>
      <c r="AC16" s="8">
        <v>32.200000000000003</v>
      </c>
      <c r="AD16" s="8">
        <v>29.7</v>
      </c>
      <c r="AE16" s="8">
        <v>27.8</v>
      </c>
      <c r="AF16" s="8">
        <v>29.2</v>
      </c>
      <c r="AG16" s="8">
        <v>28.3</v>
      </c>
      <c r="AH16" s="8">
        <v>26.8</v>
      </c>
      <c r="AI16" s="8">
        <v>29.9</v>
      </c>
      <c r="AJ16" s="8">
        <v>29.2</v>
      </c>
      <c r="AK16" s="8">
        <v>29.9</v>
      </c>
      <c r="AL16" s="8"/>
      <c r="AM16" s="65"/>
      <c r="AN16" s="61"/>
      <c r="AO16" s="61"/>
      <c r="AP16" s="62"/>
      <c r="AQ16" s="17">
        <f>AVERAGE(C16:AL16)</f>
        <v>29.096774193548388</v>
      </c>
      <c r="AR16" s="84"/>
      <c r="AS16" s="18">
        <f>AQ19/AQ15</f>
        <v>29.014972419227735</v>
      </c>
      <c r="AT16" s="67"/>
    </row>
    <row r="17" spans="1:46" ht="21" customHeight="1" x14ac:dyDescent="0.4">
      <c r="A17" s="87" t="s">
        <v>18</v>
      </c>
      <c r="B17" s="80"/>
      <c r="C17" s="7">
        <v>909</v>
      </c>
      <c r="D17" s="7">
        <v>1115</v>
      </c>
      <c r="E17" s="7">
        <v>927</v>
      </c>
      <c r="F17" s="7">
        <v>178</v>
      </c>
      <c r="G17" s="7">
        <v>1253</v>
      </c>
      <c r="H17" s="7">
        <v>1257</v>
      </c>
      <c r="I17" s="7">
        <v>1171</v>
      </c>
      <c r="J17" s="7">
        <v>940</v>
      </c>
      <c r="K17" s="7">
        <v>1188</v>
      </c>
      <c r="L17" s="7">
        <v>1713</v>
      </c>
      <c r="M17" s="7"/>
      <c r="N17" s="7">
        <v>2160</v>
      </c>
      <c r="O17" s="7">
        <v>3058</v>
      </c>
      <c r="P17" s="7">
        <v>1573</v>
      </c>
      <c r="Q17" s="7">
        <v>2204</v>
      </c>
      <c r="R17" s="7">
        <v>221</v>
      </c>
      <c r="S17" s="7"/>
      <c r="T17" s="7"/>
      <c r="U17" s="7"/>
      <c r="V17" s="7">
        <v>995</v>
      </c>
      <c r="W17" s="7">
        <v>1873</v>
      </c>
      <c r="X17" s="7">
        <v>1367</v>
      </c>
      <c r="Y17" s="7">
        <v>310</v>
      </c>
      <c r="Z17" s="7">
        <v>998</v>
      </c>
      <c r="AA17" s="7">
        <v>1096</v>
      </c>
      <c r="AB17" s="7">
        <v>1226</v>
      </c>
      <c r="AC17" s="7">
        <v>439</v>
      </c>
      <c r="AD17" s="7">
        <v>1547</v>
      </c>
      <c r="AE17" s="7">
        <v>1330</v>
      </c>
      <c r="AF17" s="7">
        <v>1040</v>
      </c>
      <c r="AG17" s="7">
        <v>1435</v>
      </c>
      <c r="AH17" s="7">
        <v>1948</v>
      </c>
      <c r="AI17" s="7">
        <v>1026</v>
      </c>
      <c r="AJ17" s="7">
        <v>1216</v>
      </c>
      <c r="AK17" s="7">
        <v>904</v>
      </c>
      <c r="AL17" s="7"/>
      <c r="AM17" s="65"/>
      <c r="AN17" s="61"/>
      <c r="AO17" s="61"/>
      <c r="AP17" s="62"/>
      <c r="AQ17" s="16">
        <f>SUM(C17:AL17)</f>
        <v>38617</v>
      </c>
      <c r="AR17" s="85"/>
      <c r="AS17" s="17">
        <f>AQ17/AU2</f>
        <v>1245.7096774193549</v>
      </c>
      <c r="AT17" s="68"/>
    </row>
    <row r="18" spans="1:46" ht="21" customHeight="1" x14ac:dyDescent="0.4">
      <c r="A18" s="87" t="s">
        <v>29</v>
      </c>
      <c r="B18" s="80"/>
      <c r="C18" s="8">
        <f>C17/C19</f>
        <v>10.329545454545455</v>
      </c>
      <c r="D18" s="8">
        <f t="shared" ref="D18:AK18" si="5">D17/D19</f>
        <v>8.8492063492063497</v>
      </c>
      <c r="E18" s="8">
        <f t="shared" si="5"/>
        <v>8.8285714285714292</v>
      </c>
      <c r="F18" s="8">
        <f t="shared" si="5"/>
        <v>3.358490566037736</v>
      </c>
      <c r="G18" s="8">
        <f t="shared" si="5"/>
        <v>10.895652173913044</v>
      </c>
      <c r="H18" s="8">
        <f t="shared" si="5"/>
        <v>11.427272727272728</v>
      </c>
      <c r="I18" s="8">
        <f t="shared" si="5"/>
        <v>8.8045112781954895</v>
      </c>
      <c r="J18" s="8">
        <f t="shared" si="5"/>
        <v>8.2456140350877192</v>
      </c>
      <c r="K18" s="8">
        <f t="shared" si="5"/>
        <v>11.20754716981132</v>
      </c>
      <c r="L18" s="8">
        <f t="shared" si="5"/>
        <v>12.323741007194245</v>
      </c>
      <c r="M18" s="8"/>
      <c r="N18" s="8">
        <f t="shared" si="5"/>
        <v>13.846153846153847</v>
      </c>
      <c r="O18" s="8">
        <f t="shared" si="5"/>
        <v>17.474285714285713</v>
      </c>
      <c r="P18" s="8">
        <f t="shared" si="5"/>
        <v>11.156028368794326</v>
      </c>
      <c r="Q18" s="8">
        <f t="shared" si="5"/>
        <v>15.412587412587413</v>
      </c>
      <c r="R18" s="8">
        <f t="shared" si="5"/>
        <v>2.6951219512195124</v>
      </c>
      <c r="S18" s="8"/>
      <c r="T18" s="8"/>
      <c r="U18" s="8"/>
      <c r="V18" s="8">
        <f t="shared" si="5"/>
        <v>10.815217391304348</v>
      </c>
      <c r="W18" s="8">
        <f t="shared" si="5"/>
        <v>10.52247191011236</v>
      </c>
      <c r="X18" s="8">
        <f t="shared" si="5"/>
        <v>9.7642857142857142</v>
      </c>
      <c r="Y18" s="8">
        <f t="shared" si="5"/>
        <v>2.8703703703703702</v>
      </c>
      <c r="Z18" s="8">
        <f t="shared" si="5"/>
        <v>9.415094339622641</v>
      </c>
      <c r="AA18" s="8">
        <f t="shared" si="5"/>
        <v>10.538461538461538</v>
      </c>
      <c r="AB18" s="8">
        <f t="shared" si="5"/>
        <v>11.045045045045045</v>
      </c>
      <c r="AC18" s="8">
        <f t="shared" si="5"/>
        <v>5.1046511627906979</v>
      </c>
      <c r="AD18" s="8">
        <f t="shared" si="5"/>
        <v>10.894366197183098</v>
      </c>
      <c r="AE18" s="8">
        <f t="shared" si="5"/>
        <v>12.090909090909092</v>
      </c>
      <c r="AF18" s="8">
        <f t="shared" si="5"/>
        <v>7.4285714285714288</v>
      </c>
      <c r="AG18" s="8">
        <f t="shared" si="5"/>
        <v>11.57258064516129</v>
      </c>
      <c r="AH18" s="8">
        <f t="shared" si="5"/>
        <v>15.338582677165354</v>
      </c>
      <c r="AI18" s="8">
        <f t="shared" si="5"/>
        <v>9.5</v>
      </c>
      <c r="AJ18" s="8">
        <f t="shared" si="5"/>
        <v>10.133333333333333</v>
      </c>
      <c r="AK18" s="8">
        <f t="shared" si="5"/>
        <v>9.0399999999999991</v>
      </c>
      <c r="AL18" s="8"/>
      <c r="AM18" s="65"/>
      <c r="AN18" s="61"/>
      <c r="AO18" s="61"/>
      <c r="AP18" s="62"/>
      <c r="AQ18" s="16"/>
      <c r="AR18" s="85"/>
      <c r="AS18" s="17"/>
      <c r="AT18" s="68"/>
    </row>
    <row r="19" spans="1:46" ht="21" customHeight="1" x14ac:dyDescent="0.4">
      <c r="A19" s="87" t="s">
        <v>11</v>
      </c>
      <c r="B19" s="80"/>
      <c r="C19" s="7">
        <v>88</v>
      </c>
      <c r="D19" s="7">
        <v>126</v>
      </c>
      <c r="E19" s="7">
        <v>105</v>
      </c>
      <c r="F19" s="7">
        <v>53</v>
      </c>
      <c r="G19" s="7">
        <v>115</v>
      </c>
      <c r="H19" s="7">
        <v>110</v>
      </c>
      <c r="I19" s="7">
        <v>133</v>
      </c>
      <c r="J19" s="7">
        <v>114</v>
      </c>
      <c r="K19" s="7">
        <v>106</v>
      </c>
      <c r="L19" s="7">
        <v>139</v>
      </c>
      <c r="M19" s="7"/>
      <c r="N19" s="7">
        <v>156</v>
      </c>
      <c r="O19" s="7">
        <v>175</v>
      </c>
      <c r="P19" s="7">
        <v>141</v>
      </c>
      <c r="Q19" s="7">
        <v>143</v>
      </c>
      <c r="R19" s="7">
        <v>82</v>
      </c>
      <c r="S19" s="7"/>
      <c r="T19" s="7"/>
      <c r="U19" s="7"/>
      <c r="V19" s="7">
        <v>92</v>
      </c>
      <c r="W19" s="7">
        <v>178</v>
      </c>
      <c r="X19" s="7">
        <v>140</v>
      </c>
      <c r="Y19" s="7">
        <v>108</v>
      </c>
      <c r="Z19" s="7">
        <v>106</v>
      </c>
      <c r="AA19" s="7">
        <v>104</v>
      </c>
      <c r="AB19" s="7">
        <v>111</v>
      </c>
      <c r="AC19" s="7">
        <v>86</v>
      </c>
      <c r="AD19" s="7">
        <v>142</v>
      </c>
      <c r="AE19" s="7">
        <v>110</v>
      </c>
      <c r="AF19" s="7">
        <v>140</v>
      </c>
      <c r="AG19" s="7">
        <v>124</v>
      </c>
      <c r="AH19" s="7">
        <v>127</v>
      </c>
      <c r="AI19" s="7">
        <v>108</v>
      </c>
      <c r="AJ19" s="7">
        <v>120</v>
      </c>
      <c r="AK19" s="7">
        <v>100</v>
      </c>
      <c r="AL19" s="7"/>
      <c r="AM19" s="60"/>
      <c r="AN19" s="63"/>
      <c r="AO19" s="63"/>
      <c r="AP19" s="64"/>
      <c r="AQ19" s="16">
        <f>SUM(C19:AL19)</f>
        <v>3682</v>
      </c>
      <c r="AR19" s="85"/>
      <c r="AS19" s="17">
        <f>AQ19/AU2</f>
        <v>118.7741935483871</v>
      </c>
      <c r="AT19" s="69"/>
    </row>
    <row r="20" spans="1:46" ht="6" customHeight="1" thickBot="1" x14ac:dyDescent="0.4">
      <c r="A20" s="50"/>
      <c r="B20" s="75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3"/>
      <c r="AT20" s="54"/>
    </row>
    <row r="22" spans="1:46" x14ac:dyDescent="0.35">
      <c r="C22" s="72"/>
      <c r="E22" s="22" t="s">
        <v>19</v>
      </c>
      <c r="F22" s="22"/>
    </row>
  </sheetData>
  <sortState ref="A3:AX10">
    <sortCondition descending="1" ref="AQ3:AQ10"/>
  </sortState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presentielijst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chrstijnen</dc:creator>
  <cp:lastModifiedBy>chrstijnen</cp:lastModifiedBy>
  <cp:lastPrinted>2013-05-12T18:29:30Z</cp:lastPrinted>
  <dcterms:created xsi:type="dcterms:W3CDTF">2010-08-18T18:51:18Z</dcterms:created>
  <dcterms:modified xsi:type="dcterms:W3CDTF">2014-10-26T15:38:07Z</dcterms:modified>
</cp:coreProperties>
</file>